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10" windowHeight="11460" activeTab="0"/>
  </bookViews>
  <sheets>
    <sheet name="Sheet1" sheetId="1" r:id="rId1"/>
    <sheet name="Sheet2" sheetId="2" r:id="rId2"/>
    <sheet name="Sheet3" sheetId="3" r:id="rId3"/>
  </sheets>
  <definedNames>
    <definedName name="Interet">'Sheet1'!$H$5</definedName>
    <definedName name="mi">'Sheet1'!$H$6</definedName>
    <definedName name="mois">'Sheet1'!$H$7</definedName>
    <definedName name="Montant">'Sheet1'!$H$4</definedName>
  </definedNames>
  <calcPr fullCalcOnLoad="1"/>
</workbook>
</file>

<file path=xl/sharedStrings.xml><?xml version="1.0" encoding="utf-8"?>
<sst xmlns="http://schemas.openxmlformats.org/spreadsheetml/2006/main" count="15" uniqueCount="15">
  <si>
    <t>Intérêt</t>
  </si>
  <si>
    <t>Remboursement d'un empreint</t>
  </si>
  <si>
    <t>Intérêt mensuel</t>
  </si>
  <si>
    <t>Montant(Euros)</t>
  </si>
  <si>
    <t>Mensualité</t>
  </si>
  <si>
    <t>Nombre de mois d'amortissement</t>
  </si>
  <si>
    <t>No de payment</t>
  </si>
  <si>
    <t xml:space="preserve">Date </t>
  </si>
  <si>
    <t>Somme resté</t>
  </si>
  <si>
    <t>Payment</t>
  </si>
  <si>
    <t>De la valeur nominale</t>
  </si>
  <si>
    <t>De l'intérêt</t>
  </si>
  <si>
    <t>Reste de la valeur nominale</t>
  </si>
  <si>
    <t>Intérêt accumulé</t>
  </si>
  <si>
    <t>Schéma du remboursement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</si>
</sst>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[$-809]dd\ mmmm\ yyyy"/>
    <numFmt numFmtId="166" formatCode="d\.m\.yy;@"/>
    <numFmt numFmtId="167" formatCode="#,##0.00;"/>
    <numFmt numFmtId="168" formatCode="#,##0.00;;;@"/>
  </numFmts>
  <fonts count="8">
    <font>
      <sz val="10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textRotation="255"/>
    </xf>
    <xf numFmtId="0" fontId="6" fillId="0" borderId="0" xfId="0" applyFont="1" applyAlignment="1">
      <alignment horizontal="center" textRotation="90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44" fontId="5" fillId="0" borderId="0" xfId="17" applyFont="1" applyAlignment="1">
      <alignment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75"/>
          <c:w val="0.7955"/>
          <c:h val="0.97525"/>
        </c:manualLayout>
      </c:layout>
      <c:barChart>
        <c:barDir val="col"/>
        <c:grouping val="stacked"/>
        <c:varyColors val="0"/>
        <c:ser>
          <c:idx val="2"/>
          <c:order val="2"/>
          <c:tx>
            <c:v>payment interet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Sheet1!$B$13:$B$36</c:f>
              <c:strCache/>
            </c:strRef>
          </c:cat>
          <c:val>
            <c:numRef>
              <c:f>Sheet1!$F$13:$F$36</c:f>
              <c:numCache/>
            </c:numRef>
          </c:val>
        </c:ser>
        <c:ser>
          <c:idx val="3"/>
          <c:order val="3"/>
          <c:tx>
            <c:v>Payment nominale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Sheet1!$B$13:$B$36</c:f>
              <c:strCache/>
            </c:strRef>
          </c:cat>
          <c:val>
            <c:numRef>
              <c:f>Sheet1!$E$13:$E$36</c:f>
              <c:numCache/>
            </c:numRef>
          </c:val>
        </c:ser>
        <c:overlap val="100"/>
        <c:axId val="40307567"/>
        <c:axId val="27223784"/>
      </c:barChart>
      <c:lineChart>
        <c:grouping val="standard"/>
        <c:varyColors val="0"/>
        <c:ser>
          <c:idx val="0"/>
          <c:order val="0"/>
          <c:tx>
            <c:v>Reste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Sheet1!$B$13:$B$36</c:f>
              <c:strCache/>
            </c:strRef>
          </c:cat>
          <c:val>
            <c:numRef>
              <c:f>Sheet1!$C$13:$C$36</c:f>
              <c:numCache/>
            </c:numRef>
          </c:val>
          <c:smooth val="0"/>
        </c:ser>
        <c:ser>
          <c:idx val="1"/>
          <c:order val="1"/>
          <c:tx>
            <c:v>Interet accumule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Sheet1!$B$13:$B$36</c:f>
              <c:strCache/>
            </c:strRef>
          </c:cat>
          <c:val>
            <c:numRef>
              <c:f>Sheet1!$H$13:$H$36</c:f>
              <c:numCache/>
            </c:numRef>
          </c:val>
          <c:smooth val="0"/>
        </c:ser>
        <c:axId val="43687465"/>
        <c:axId val="57642866"/>
      </c:lineChart>
      <c:date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2866"/>
        <c:crosses val="autoZero"/>
        <c:auto val="0"/>
        <c:noMultiLvlLbl val="0"/>
      </c:dateAx>
      <c:valAx>
        <c:axId val="57642866"/>
        <c:scaling>
          <c:orientation val="minMax"/>
          <c:max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7465"/>
        <c:crossesAt val="1"/>
        <c:crossBetween val="between"/>
        <c:dispUnits/>
      </c:valAx>
      <c:dateAx>
        <c:axId val="40307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7223784"/>
        <c:crosses val="autoZero"/>
        <c:auto val="0"/>
        <c:noMultiLvlLbl val="0"/>
      </c:dateAx>
      <c:valAx>
        <c:axId val="27223784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crossAx val="403075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13</xdr:col>
      <xdr:colOff>457200</xdr:colOff>
      <xdr:row>79</xdr:row>
      <xdr:rowOff>19050</xdr:rowOff>
    </xdr:to>
    <xdr:graphicFrame>
      <xdr:nvGraphicFramePr>
        <xdr:cNvPr id="1" name="Chart 2"/>
        <xdr:cNvGraphicFramePr/>
      </xdr:nvGraphicFramePr>
      <xdr:xfrm>
        <a:off x="0" y="10877550"/>
        <a:ext cx="8753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9">
      <selection activeCell="H5" sqref="H5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12.7109375" style="0" customWidth="1"/>
    <col min="5" max="5" width="13.140625" style="0" customWidth="1"/>
    <col min="8" max="8" width="9.28125" style="0" bestFit="1" customWidth="1"/>
  </cols>
  <sheetData>
    <row r="1" spans="5:7" ht="23.25">
      <c r="E1" s="1" t="s">
        <v>1</v>
      </c>
      <c r="F1" s="1"/>
      <c r="G1" s="1"/>
    </row>
    <row r="4" spans="5:8" ht="12.75">
      <c r="E4" t="s">
        <v>3</v>
      </c>
      <c r="H4">
        <v>15000</v>
      </c>
    </row>
    <row r="5" spans="5:8" ht="12.75">
      <c r="E5" t="s">
        <v>0</v>
      </c>
      <c r="H5" s="2">
        <v>0.15</v>
      </c>
    </row>
    <row r="6" spans="5:8" ht="12.75">
      <c r="E6" t="s">
        <v>2</v>
      </c>
      <c r="H6" s="2">
        <f>Interet/12</f>
        <v>0.012499999999999999</v>
      </c>
    </row>
    <row r="7" spans="5:8" ht="12.75">
      <c r="E7" t="s">
        <v>5</v>
      </c>
      <c r="H7" s="3">
        <v>24</v>
      </c>
    </row>
    <row r="8" spans="5:8" ht="12.75">
      <c r="E8" t="s">
        <v>4</v>
      </c>
      <c r="H8" s="4">
        <f>PMT(mi,mois,-Montant,0)</f>
        <v>727.2997207042658</v>
      </c>
    </row>
    <row r="10" spans="4:7" ht="18">
      <c r="D10" s="10" t="s">
        <v>14</v>
      </c>
      <c r="E10" s="11"/>
      <c r="F10" s="11"/>
      <c r="G10" s="11"/>
    </row>
    <row r="12" spans="1:9" ht="153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7" t="s">
        <v>12</v>
      </c>
      <c r="H12" s="7" t="s">
        <v>13</v>
      </c>
      <c r="I12" s="6"/>
    </row>
    <row r="13" spans="1:8" ht="12.75">
      <c r="A13">
        <v>1</v>
      </c>
      <c r="B13" s="5">
        <v>38718</v>
      </c>
      <c r="C13" s="8">
        <f>Montant</f>
        <v>15000</v>
      </c>
      <c r="D13" s="8">
        <f>H$8</f>
        <v>727.2997207042658</v>
      </c>
      <c r="E13" s="8">
        <f>D13-F13</f>
        <v>539.7997207042658</v>
      </c>
      <c r="F13" s="8">
        <f>C13*mi</f>
        <v>187.49999999999997</v>
      </c>
      <c r="G13" s="9">
        <f>C13-E13</f>
        <v>14460.200279295734</v>
      </c>
      <c r="H13" s="8">
        <f>F13</f>
        <v>187.49999999999997</v>
      </c>
    </row>
    <row r="14" spans="1:8" ht="12.75">
      <c r="A14">
        <f>IF(ISNUMBER(C14),A13+1,"")</f>
        <v>2</v>
      </c>
      <c r="B14" s="5">
        <f>IF(ISNUMBER(C14),DATE(YEAR(B13),MONTH(B13)+1,1),"")</f>
        <v>38749</v>
      </c>
      <c r="C14" s="8">
        <f aca="true" t="shared" si="0" ref="C14:C25">IF(ROUND(G13,2)&gt;0,G13,"")</f>
        <v>14460.200279295734</v>
      </c>
      <c r="D14" s="8">
        <f>IF(ISNUMBER(C14),H$8,"")</f>
        <v>727.2997207042658</v>
      </c>
      <c r="E14" s="8">
        <f>IF(ISNUMBER(C14),D14-F14,"")</f>
        <v>546.5472172130692</v>
      </c>
      <c r="F14" s="8">
        <f aca="true" t="shared" si="1" ref="F14:F60">IF(ISNUMBER(C14),C14*mi,"")</f>
        <v>180.75250349119665</v>
      </c>
      <c r="G14" s="9">
        <f aca="true" t="shared" si="2" ref="G14:G23">IF(ISNUMBER(C14),C14-E14,"")</f>
        <v>13913.653062082665</v>
      </c>
      <c r="H14" s="8">
        <f>IF(ISNUMBER(C14),H13+F14,"")</f>
        <v>368.25250349119665</v>
      </c>
    </row>
    <row r="15" spans="1:8" ht="12.75">
      <c r="A15">
        <f aca="true" t="shared" si="3" ref="A15:A60">IF(ISNUMBER(C15),A14+1,"")</f>
        <v>3</v>
      </c>
      <c r="B15" s="5">
        <f aca="true" t="shared" si="4" ref="B15:B60">IF(ISNUMBER(C15),DATE(YEAR(B14),MONTH(B14)+1,1),"")</f>
        <v>38777</v>
      </c>
      <c r="C15" s="8">
        <f t="shared" si="0"/>
        <v>13913.653062082665</v>
      </c>
      <c r="D15" s="8">
        <f aca="true" t="shared" si="5" ref="D15:D60">IF(ISNUMBER(C15),H$8,"")</f>
        <v>727.2997207042658</v>
      </c>
      <c r="E15" s="8">
        <f aca="true" t="shared" si="6" ref="E15:E60">IF(ISNUMBER(C15),D15-F15,"")</f>
        <v>553.3790574282325</v>
      </c>
      <c r="F15" s="8">
        <f t="shared" si="1"/>
        <v>173.9206632760333</v>
      </c>
      <c r="G15" s="9">
        <f t="shared" si="2"/>
        <v>13360.274004654433</v>
      </c>
      <c r="H15" s="8">
        <f aca="true" t="shared" si="7" ref="H15:H60">IF(ISNUMBER(C15),H14+F15,"")</f>
        <v>542.17316676723</v>
      </c>
    </row>
    <row r="16" spans="1:8" ht="12.75">
      <c r="A16">
        <f t="shared" si="3"/>
        <v>4</v>
      </c>
      <c r="B16" s="5">
        <f t="shared" si="4"/>
        <v>38808</v>
      </c>
      <c r="C16" s="8">
        <f t="shared" si="0"/>
        <v>13360.274004654433</v>
      </c>
      <c r="D16" s="8">
        <f t="shared" si="5"/>
        <v>727.2997207042658</v>
      </c>
      <c r="E16" s="8">
        <f t="shared" si="6"/>
        <v>560.2962956460855</v>
      </c>
      <c r="F16" s="8">
        <f t="shared" si="1"/>
        <v>167.0034250581804</v>
      </c>
      <c r="G16" s="9">
        <f t="shared" si="2"/>
        <v>12799.977709008348</v>
      </c>
      <c r="H16" s="8">
        <f t="shared" si="7"/>
        <v>709.1765918254104</v>
      </c>
    </row>
    <row r="17" spans="1:8" ht="12.75">
      <c r="A17">
        <f t="shared" si="3"/>
        <v>5</v>
      </c>
      <c r="B17" s="5">
        <f t="shared" si="4"/>
        <v>38838</v>
      </c>
      <c r="C17" s="8">
        <f t="shared" si="0"/>
        <v>12799.977709008348</v>
      </c>
      <c r="D17" s="8">
        <f t="shared" si="5"/>
        <v>727.2997207042658</v>
      </c>
      <c r="E17" s="8">
        <f t="shared" si="6"/>
        <v>567.2999993416615</v>
      </c>
      <c r="F17" s="8">
        <f t="shared" si="1"/>
        <v>159.99972136260433</v>
      </c>
      <c r="G17" s="9">
        <f t="shared" si="2"/>
        <v>12232.677709666686</v>
      </c>
      <c r="H17" s="8">
        <f t="shared" si="7"/>
        <v>869.1763131880147</v>
      </c>
    </row>
    <row r="18" spans="1:8" ht="12.75">
      <c r="A18">
        <f t="shared" si="3"/>
        <v>6</v>
      </c>
      <c r="B18" s="5">
        <f t="shared" si="4"/>
        <v>38869</v>
      </c>
      <c r="C18" s="8">
        <f t="shared" si="0"/>
        <v>12232.677709666686</v>
      </c>
      <c r="D18" s="8">
        <f t="shared" si="5"/>
        <v>727.2997207042658</v>
      </c>
      <c r="E18" s="8">
        <f t="shared" si="6"/>
        <v>574.3912493334323</v>
      </c>
      <c r="F18" s="8">
        <f t="shared" si="1"/>
        <v>152.90847137083358</v>
      </c>
      <c r="G18" s="9">
        <f t="shared" si="2"/>
        <v>11658.286460333255</v>
      </c>
      <c r="H18" s="8">
        <f t="shared" si="7"/>
        <v>1022.0847845588482</v>
      </c>
    </row>
    <row r="19" spans="1:8" ht="12.75">
      <c r="A19">
        <f t="shared" si="3"/>
        <v>7</v>
      </c>
      <c r="B19" s="5">
        <f t="shared" si="4"/>
        <v>38899</v>
      </c>
      <c r="C19" s="8">
        <f t="shared" si="0"/>
        <v>11658.286460333255</v>
      </c>
      <c r="D19" s="8">
        <f t="shared" si="5"/>
        <v>727.2997207042658</v>
      </c>
      <c r="E19" s="8">
        <f t="shared" si="6"/>
        <v>581.5711399501001</v>
      </c>
      <c r="F19" s="8">
        <f t="shared" si="1"/>
        <v>145.72858075416568</v>
      </c>
      <c r="G19" s="9">
        <f t="shared" si="2"/>
        <v>11076.715320383155</v>
      </c>
      <c r="H19" s="8">
        <f t="shared" si="7"/>
        <v>1167.813365313014</v>
      </c>
    </row>
    <row r="20" spans="1:8" ht="12.75">
      <c r="A20">
        <f t="shared" si="3"/>
        <v>8</v>
      </c>
      <c r="B20" s="5">
        <f t="shared" si="4"/>
        <v>38930</v>
      </c>
      <c r="C20" s="8">
        <f t="shared" si="0"/>
        <v>11076.715320383155</v>
      </c>
      <c r="D20" s="8">
        <f t="shared" si="5"/>
        <v>727.2997207042658</v>
      </c>
      <c r="E20" s="8">
        <f t="shared" si="6"/>
        <v>588.8407791994764</v>
      </c>
      <c r="F20" s="8">
        <f t="shared" si="1"/>
        <v>138.45894150478944</v>
      </c>
      <c r="G20" s="9">
        <f t="shared" si="2"/>
        <v>10487.874541183679</v>
      </c>
      <c r="H20" s="8">
        <f t="shared" si="7"/>
        <v>1306.2723068178034</v>
      </c>
    </row>
    <row r="21" spans="1:8" ht="12.75">
      <c r="A21">
        <f t="shared" si="3"/>
        <v>9</v>
      </c>
      <c r="B21" s="5">
        <f t="shared" si="4"/>
        <v>38961</v>
      </c>
      <c r="C21" s="8">
        <f t="shared" si="0"/>
        <v>10487.874541183679</v>
      </c>
      <c r="D21" s="8">
        <f t="shared" si="5"/>
        <v>727.2997207042658</v>
      </c>
      <c r="E21" s="8">
        <f t="shared" si="6"/>
        <v>596.2012889394698</v>
      </c>
      <c r="F21" s="8">
        <f t="shared" si="1"/>
        <v>131.09843176479598</v>
      </c>
      <c r="G21" s="9">
        <f t="shared" si="2"/>
        <v>9891.673252244209</v>
      </c>
      <c r="H21" s="8">
        <f t="shared" si="7"/>
        <v>1437.3707385825994</v>
      </c>
    </row>
    <row r="22" spans="1:8" ht="12.75">
      <c r="A22">
        <f t="shared" si="3"/>
        <v>10</v>
      </c>
      <c r="B22" s="5">
        <f t="shared" si="4"/>
        <v>38991</v>
      </c>
      <c r="C22" s="8">
        <f t="shared" si="0"/>
        <v>9891.673252244209</v>
      </c>
      <c r="D22" s="8">
        <f t="shared" si="5"/>
        <v>727.2997207042658</v>
      </c>
      <c r="E22" s="8">
        <f t="shared" si="6"/>
        <v>603.6538050512132</v>
      </c>
      <c r="F22" s="8">
        <f t="shared" si="1"/>
        <v>123.6459156530526</v>
      </c>
      <c r="G22" s="9">
        <f t="shared" si="2"/>
        <v>9288.019447192995</v>
      </c>
      <c r="H22" s="8">
        <f t="shared" si="7"/>
        <v>1561.016654235652</v>
      </c>
    </row>
    <row r="23" spans="1:8" ht="12.75">
      <c r="A23">
        <f t="shared" si="3"/>
        <v>11</v>
      </c>
      <c r="B23" s="5">
        <f t="shared" si="4"/>
        <v>39022</v>
      </c>
      <c r="C23" s="8">
        <f t="shared" si="0"/>
        <v>9288.019447192995</v>
      </c>
      <c r="D23" s="8">
        <f t="shared" si="5"/>
        <v>727.2997207042658</v>
      </c>
      <c r="E23" s="8">
        <f t="shared" si="6"/>
        <v>611.1994776143534</v>
      </c>
      <c r="F23" s="8">
        <f t="shared" si="1"/>
        <v>116.10024308991244</v>
      </c>
      <c r="G23" s="9">
        <f t="shared" si="2"/>
        <v>8676.819969578642</v>
      </c>
      <c r="H23" s="8">
        <f t="shared" si="7"/>
        <v>1677.1168973255644</v>
      </c>
    </row>
    <row r="24" spans="1:8" ht="12.75">
      <c r="A24">
        <f t="shared" si="3"/>
        <v>12</v>
      </c>
      <c r="B24" s="5">
        <f t="shared" si="4"/>
        <v>39052</v>
      </c>
      <c r="C24" s="8">
        <f t="shared" si="0"/>
        <v>8676.819969578642</v>
      </c>
      <c r="D24" s="8">
        <f t="shared" si="5"/>
        <v>727.2997207042658</v>
      </c>
      <c r="E24" s="8">
        <f t="shared" si="6"/>
        <v>618.8394710845328</v>
      </c>
      <c r="F24" s="8">
        <f t="shared" si="1"/>
        <v>108.46024961973302</v>
      </c>
      <c r="G24" s="9">
        <f>IF(ISNUMBER(C24),C24-E24,0)</f>
        <v>8057.980498494109</v>
      </c>
      <c r="H24" s="8">
        <f t="shared" si="7"/>
        <v>1785.5771469452975</v>
      </c>
    </row>
    <row r="25" spans="1:8" ht="12.75">
      <c r="A25">
        <f t="shared" si="3"/>
        <v>13</v>
      </c>
      <c r="B25" s="5">
        <f t="shared" si="4"/>
        <v>39083</v>
      </c>
      <c r="C25" s="8">
        <f t="shared" si="0"/>
        <v>8057.980498494109</v>
      </c>
      <c r="D25" s="8">
        <f t="shared" si="5"/>
        <v>727.2997207042658</v>
      </c>
      <c r="E25" s="8">
        <f t="shared" si="6"/>
        <v>626.5749644730895</v>
      </c>
      <c r="F25" s="8">
        <f t="shared" si="1"/>
        <v>100.72475623117636</v>
      </c>
      <c r="G25" s="9">
        <f aca="true" t="shared" si="8" ref="G25:G60">IF(ISNUMBER(C25),C25-E25,0)</f>
        <v>7431.40553402102</v>
      </c>
      <c r="H25" s="8">
        <f t="shared" si="7"/>
        <v>1886.3019031764738</v>
      </c>
    </row>
    <row r="26" spans="1:8" ht="12.75">
      <c r="A26">
        <f t="shared" si="3"/>
        <v>14</v>
      </c>
      <c r="B26" s="5">
        <f t="shared" si="4"/>
        <v>39114</v>
      </c>
      <c r="C26" s="8">
        <f aca="true" t="shared" si="9" ref="C26:C60">IF(ROUND(G25,2)&gt;0,G25,"")</f>
        <v>7431.40553402102</v>
      </c>
      <c r="D26" s="8">
        <f t="shared" si="5"/>
        <v>727.2997207042658</v>
      </c>
      <c r="E26" s="8">
        <f t="shared" si="6"/>
        <v>634.4071515290032</v>
      </c>
      <c r="F26" s="8">
        <f t="shared" si="1"/>
        <v>92.89256917526274</v>
      </c>
      <c r="G26" s="9">
        <f t="shared" si="8"/>
        <v>6796.998382492016</v>
      </c>
      <c r="H26" s="8">
        <f t="shared" si="7"/>
        <v>1979.1944723517365</v>
      </c>
    </row>
    <row r="27" spans="1:8" ht="12.75">
      <c r="A27">
        <f t="shared" si="3"/>
        <v>15</v>
      </c>
      <c r="B27" s="5">
        <f t="shared" si="4"/>
        <v>39142</v>
      </c>
      <c r="C27" s="8">
        <f t="shared" si="9"/>
        <v>6796.998382492016</v>
      </c>
      <c r="D27" s="8">
        <f t="shared" si="5"/>
        <v>727.2997207042658</v>
      </c>
      <c r="E27" s="8">
        <f t="shared" si="6"/>
        <v>642.3372409231156</v>
      </c>
      <c r="F27" s="8">
        <f t="shared" si="1"/>
        <v>84.9624797811502</v>
      </c>
      <c r="G27" s="9">
        <f t="shared" si="8"/>
        <v>6154.6611415689</v>
      </c>
      <c r="H27" s="8">
        <f t="shared" si="7"/>
        <v>2064.1569521328865</v>
      </c>
    </row>
    <row r="28" spans="1:8" ht="12.75">
      <c r="A28">
        <f t="shared" si="3"/>
        <v>16</v>
      </c>
      <c r="B28" s="5">
        <f t="shared" si="4"/>
        <v>39173</v>
      </c>
      <c r="C28" s="8">
        <f t="shared" si="9"/>
        <v>6154.6611415689</v>
      </c>
      <c r="D28" s="8">
        <f t="shared" si="5"/>
        <v>727.2997207042658</v>
      </c>
      <c r="E28" s="8">
        <f t="shared" si="6"/>
        <v>650.3664564346545</v>
      </c>
      <c r="F28" s="8">
        <f t="shared" si="1"/>
        <v>76.93326426961124</v>
      </c>
      <c r="G28" s="9">
        <f t="shared" si="8"/>
        <v>5504.294685134246</v>
      </c>
      <c r="H28" s="8">
        <f t="shared" si="7"/>
        <v>2141.090216402498</v>
      </c>
    </row>
    <row r="29" spans="1:8" ht="12.75">
      <c r="A29">
        <f t="shared" si="3"/>
        <v>17</v>
      </c>
      <c r="B29" s="5">
        <f t="shared" si="4"/>
        <v>39203</v>
      </c>
      <c r="C29" s="8">
        <f t="shared" si="9"/>
        <v>5504.294685134246</v>
      </c>
      <c r="D29" s="8">
        <f t="shared" si="5"/>
        <v>727.2997207042658</v>
      </c>
      <c r="E29" s="8">
        <f t="shared" si="6"/>
        <v>658.4960371400878</v>
      </c>
      <c r="F29" s="8">
        <f t="shared" si="1"/>
        <v>68.80368356417807</v>
      </c>
      <c r="G29" s="9">
        <f t="shared" si="8"/>
        <v>4845.798647994158</v>
      </c>
      <c r="H29" s="8">
        <f t="shared" si="7"/>
        <v>2209.893899966676</v>
      </c>
    </row>
    <row r="30" spans="1:8" ht="12.75">
      <c r="A30">
        <f t="shared" si="3"/>
        <v>18</v>
      </c>
      <c r="B30" s="5">
        <f t="shared" si="4"/>
        <v>39234</v>
      </c>
      <c r="C30" s="8">
        <f t="shared" si="9"/>
        <v>4845.798647994158</v>
      </c>
      <c r="D30" s="8">
        <f t="shared" si="5"/>
        <v>727.2997207042658</v>
      </c>
      <c r="E30" s="8">
        <f t="shared" si="6"/>
        <v>666.7272376043388</v>
      </c>
      <c r="F30" s="8">
        <f t="shared" si="1"/>
        <v>60.57248309992697</v>
      </c>
      <c r="G30" s="9">
        <f t="shared" si="8"/>
        <v>4179.071410389819</v>
      </c>
      <c r="H30" s="8">
        <f t="shared" si="7"/>
        <v>2270.466383066603</v>
      </c>
    </row>
    <row r="31" spans="1:8" ht="12.75">
      <c r="A31">
        <f t="shared" si="3"/>
        <v>19</v>
      </c>
      <c r="B31" s="5">
        <f t="shared" si="4"/>
        <v>39264</v>
      </c>
      <c r="C31" s="8">
        <f t="shared" si="9"/>
        <v>4179.071410389819</v>
      </c>
      <c r="D31" s="8">
        <f t="shared" si="5"/>
        <v>727.2997207042658</v>
      </c>
      <c r="E31" s="8">
        <f t="shared" si="6"/>
        <v>675.0613280743931</v>
      </c>
      <c r="F31" s="8">
        <f t="shared" si="1"/>
        <v>52.238392629872735</v>
      </c>
      <c r="G31" s="9">
        <f t="shared" si="8"/>
        <v>3504.0100823154257</v>
      </c>
      <c r="H31" s="8">
        <f t="shared" si="7"/>
        <v>2322.7047756964757</v>
      </c>
    </row>
    <row r="32" spans="1:8" ht="12.75">
      <c r="A32">
        <f t="shared" si="3"/>
        <v>20</v>
      </c>
      <c r="B32" s="5">
        <f t="shared" si="4"/>
        <v>39295</v>
      </c>
      <c r="C32" s="8">
        <f t="shared" si="9"/>
        <v>3504.0100823154257</v>
      </c>
      <c r="D32" s="8">
        <f t="shared" si="5"/>
        <v>727.2997207042658</v>
      </c>
      <c r="E32" s="8">
        <f t="shared" si="6"/>
        <v>683.499594675323</v>
      </c>
      <c r="F32" s="8">
        <f t="shared" si="1"/>
        <v>43.80012602894282</v>
      </c>
      <c r="G32" s="9">
        <f t="shared" si="8"/>
        <v>2820.510487640103</v>
      </c>
      <c r="H32" s="8">
        <f t="shared" si="7"/>
        <v>2366.5049017254187</v>
      </c>
    </row>
    <row r="33" spans="1:8" ht="12.75">
      <c r="A33">
        <f t="shared" si="3"/>
        <v>21</v>
      </c>
      <c r="B33" s="5">
        <f t="shared" si="4"/>
        <v>39326</v>
      </c>
      <c r="C33" s="8">
        <f t="shared" si="9"/>
        <v>2820.510487640103</v>
      </c>
      <c r="D33" s="8">
        <f t="shared" si="5"/>
        <v>727.2997207042658</v>
      </c>
      <c r="E33" s="8">
        <f t="shared" si="6"/>
        <v>692.0433396087645</v>
      </c>
      <c r="F33" s="8">
        <f t="shared" si="1"/>
        <v>35.25638109550128</v>
      </c>
      <c r="G33" s="9">
        <f t="shared" si="8"/>
        <v>2128.467148031338</v>
      </c>
      <c r="H33" s="8">
        <f t="shared" si="7"/>
        <v>2401.76128282092</v>
      </c>
    </row>
    <row r="34" spans="1:8" ht="12.75">
      <c r="A34">
        <f t="shared" si="3"/>
        <v>22</v>
      </c>
      <c r="B34" s="5">
        <f t="shared" si="4"/>
        <v>39356</v>
      </c>
      <c r="C34" s="8">
        <f t="shared" si="9"/>
        <v>2128.467148031338</v>
      </c>
      <c r="D34" s="8">
        <f t="shared" si="5"/>
        <v>727.2997207042658</v>
      </c>
      <c r="E34" s="8">
        <f t="shared" si="6"/>
        <v>700.6938813538741</v>
      </c>
      <c r="F34" s="8">
        <f t="shared" si="1"/>
        <v>26.605839350391726</v>
      </c>
      <c r="G34" s="9">
        <f t="shared" si="8"/>
        <v>1427.773266677464</v>
      </c>
      <c r="H34" s="8">
        <f t="shared" si="7"/>
        <v>2428.3671221713116</v>
      </c>
    </row>
    <row r="35" spans="1:8" ht="12.75">
      <c r="A35">
        <f t="shared" si="3"/>
        <v>23</v>
      </c>
      <c r="B35" s="5">
        <f t="shared" si="4"/>
        <v>39387</v>
      </c>
      <c r="C35" s="8">
        <f t="shared" si="9"/>
        <v>1427.773266677464</v>
      </c>
      <c r="D35" s="8">
        <f t="shared" si="5"/>
        <v>727.2997207042658</v>
      </c>
      <c r="E35" s="8">
        <f t="shared" si="6"/>
        <v>709.4525548707975</v>
      </c>
      <c r="F35" s="8">
        <f t="shared" si="1"/>
        <v>17.8471658334683</v>
      </c>
      <c r="G35" s="9">
        <f t="shared" si="8"/>
        <v>718.3207118066666</v>
      </c>
      <c r="H35" s="8">
        <f t="shared" si="7"/>
        <v>2446.21428800478</v>
      </c>
    </row>
    <row r="36" spans="1:8" ht="12.75">
      <c r="A36">
        <f t="shared" si="3"/>
        <v>24</v>
      </c>
      <c r="B36" s="5">
        <f t="shared" si="4"/>
        <v>39417</v>
      </c>
      <c r="C36" s="8">
        <f t="shared" si="9"/>
        <v>718.3207118066666</v>
      </c>
      <c r="D36" s="8">
        <f t="shared" si="5"/>
        <v>727.2997207042658</v>
      </c>
      <c r="E36" s="8">
        <f t="shared" si="6"/>
        <v>718.3207118066825</v>
      </c>
      <c r="F36" s="8">
        <f t="shared" si="1"/>
        <v>8.979008897583332</v>
      </c>
      <c r="G36" s="9">
        <f t="shared" si="8"/>
        <v>-1.5916157281026244E-11</v>
      </c>
      <c r="H36" s="8">
        <f t="shared" si="7"/>
        <v>2455.1932969023633</v>
      </c>
    </row>
    <row r="37" spans="1:8" ht="12.75">
      <c r="A37">
        <f t="shared" si="3"/>
      </c>
      <c r="B37" s="5">
        <f t="shared" si="4"/>
      </c>
      <c r="C37" s="8">
        <f t="shared" si="9"/>
      </c>
      <c r="D37" s="8">
        <f t="shared" si="5"/>
      </c>
      <c r="E37" s="8">
        <f t="shared" si="6"/>
      </c>
      <c r="F37" s="8">
        <f t="shared" si="1"/>
      </c>
      <c r="G37" s="9">
        <f t="shared" si="8"/>
        <v>0</v>
      </c>
      <c r="H37" s="8">
        <f t="shared" si="7"/>
      </c>
    </row>
    <row r="38" spans="1:8" ht="12.75">
      <c r="A38">
        <f t="shared" si="3"/>
      </c>
      <c r="B38" s="5">
        <f t="shared" si="4"/>
      </c>
      <c r="C38" s="8">
        <f t="shared" si="9"/>
      </c>
      <c r="D38" s="8">
        <f t="shared" si="5"/>
      </c>
      <c r="E38" s="8">
        <f t="shared" si="6"/>
      </c>
      <c r="F38" s="8">
        <f t="shared" si="1"/>
      </c>
      <c r="G38" s="9">
        <f t="shared" si="8"/>
        <v>0</v>
      </c>
      <c r="H38" s="8">
        <f t="shared" si="7"/>
      </c>
    </row>
    <row r="39" spans="1:8" ht="12.75">
      <c r="A39">
        <f t="shared" si="3"/>
      </c>
      <c r="B39" s="5">
        <f t="shared" si="4"/>
      </c>
      <c r="C39" s="8">
        <f t="shared" si="9"/>
      </c>
      <c r="D39" s="8">
        <f t="shared" si="5"/>
      </c>
      <c r="E39" s="8">
        <f t="shared" si="6"/>
      </c>
      <c r="F39" s="8">
        <f t="shared" si="1"/>
      </c>
      <c r="G39" s="9">
        <f t="shared" si="8"/>
        <v>0</v>
      </c>
      <c r="H39" s="8">
        <f t="shared" si="7"/>
      </c>
    </row>
    <row r="40" spans="1:8" ht="12.75">
      <c r="A40">
        <f t="shared" si="3"/>
      </c>
      <c r="B40" s="5">
        <f t="shared" si="4"/>
      </c>
      <c r="C40" s="8">
        <f t="shared" si="9"/>
      </c>
      <c r="D40" s="8">
        <f t="shared" si="5"/>
      </c>
      <c r="E40" s="8">
        <f t="shared" si="6"/>
      </c>
      <c r="F40" s="8">
        <f t="shared" si="1"/>
      </c>
      <c r="G40" s="9">
        <f t="shared" si="8"/>
        <v>0</v>
      </c>
      <c r="H40" s="8">
        <f t="shared" si="7"/>
      </c>
    </row>
    <row r="41" spans="1:8" ht="12.75">
      <c r="A41">
        <f t="shared" si="3"/>
      </c>
      <c r="B41" s="5">
        <f t="shared" si="4"/>
      </c>
      <c r="C41" s="8">
        <f t="shared" si="9"/>
      </c>
      <c r="D41" s="8">
        <f t="shared" si="5"/>
      </c>
      <c r="E41" s="8">
        <f t="shared" si="6"/>
      </c>
      <c r="F41" s="8">
        <f t="shared" si="1"/>
      </c>
      <c r="G41" s="9">
        <f t="shared" si="8"/>
        <v>0</v>
      </c>
      <c r="H41" s="8">
        <f t="shared" si="7"/>
      </c>
    </row>
    <row r="42" spans="1:8" ht="12.75">
      <c r="A42">
        <f t="shared" si="3"/>
      </c>
      <c r="B42" s="5">
        <f t="shared" si="4"/>
      </c>
      <c r="C42" s="8">
        <f t="shared" si="9"/>
      </c>
      <c r="D42" s="8">
        <f t="shared" si="5"/>
      </c>
      <c r="E42" s="8">
        <f t="shared" si="6"/>
      </c>
      <c r="F42" s="8">
        <f t="shared" si="1"/>
      </c>
      <c r="G42" s="9">
        <f t="shared" si="8"/>
        <v>0</v>
      </c>
      <c r="H42" s="8">
        <f t="shared" si="7"/>
      </c>
    </row>
    <row r="43" spans="1:8" ht="12.75">
      <c r="A43">
        <f t="shared" si="3"/>
      </c>
      <c r="B43" s="5">
        <f t="shared" si="4"/>
      </c>
      <c r="C43" s="8">
        <f t="shared" si="9"/>
      </c>
      <c r="D43" s="8">
        <f t="shared" si="5"/>
      </c>
      <c r="E43" s="8">
        <f t="shared" si="6"/>
      </c>
      <c r="F43" s="8">
        <f t="shared" si="1"/>
      </c>
      <c r="G43" s="9">
        <f t="shared" si="8"/>
        <v>0</v>
      </c>
      <c r="H43" s="8">
        <f t="shared" si="7"/>
      </c>
    </row>
    <row r="44" spans="1:8" ht="12.75">
      <c r="A44">
        <f t="shared" si="3"/>
      </c>
      <c r="B44" s="5">
        <f t="shared" si="4"/>
      </c>
      <c r="C44" s="8">
        <f t="shared" si="9"/>
      </c>
      <c r="D44" s="8">
        <f t="shared" si="5"/>
      </c>
      <c r="E44" s="8">
        <f t="shared" si="6"/>
      </c>
      <c r="F44" s="8">
        <f t="shared" si="1"/>
      </c>
      <c r="G44" s="9">
        <f t="shared" si="8"/>
        <v>0</v>
      </c>
      <c r="H44" s="8">
        <f t="shared" si="7"/>
      </c>
    </row>
    <row r="45" spans="1:8" ht="12.75">
      <c r="A45">
        <f t="shared" si="3"/>
      </c>
      <c r="B45" s="5">
        <f t="shared" si="4"/>
      </c>
      <c r="C45" s="8">
        <f t="shared" si="9"/>
      </c>
      <c r="D45" s="8">
        <f t="shared" si="5"/>
      </c>
      <c r="E45" s="8">
        <f t="shared" si="6"/>
      </c>
      <c r="F45" s="8">
        <f t="shared" si="1"/>
      </c>
      <c r="G45" s="9">
        <f t="shared" si="8"/>
        <v>0</v>
      </c>
      <c r="H45" s="8">
        <f t="shared" si="7"/>
      </c>
    </row>
    <row r="46" spans="1:8" ht="12.75">
      <c r="A46">
        <f t="shared" si="3"/>
      </c>
      <c r="B46" s="5">
        <f t="shared" si="4"/>
      </c>
      <c r="C46" s="8">
        <f t="shared" si="9"/>
      </c>
      <c r="D46" s="8">
        <f t="shared" si="5"/>
      </c>
      <c r="E46" s="8">
        <f t="shared" si="6"/>
      </c>
      <c r="F46" s="8">
        <f t="shared" si="1"/>
      </c>
      <c r="G46" s="9">
        <f t="shared" si="8"/>
        <v>0</v>
      </c>
      <c r="H46" s="8">
        <f t="shared" si="7"/>
      </c>
    </row>
    <row r="47" spans="1:8" ht="12.75">
      <c r="A47">
        <f t="shared" si="3"/>
      </c>
      <c r="B47" s="5">
        <f t="shared" si="4"/>
      </c>
      <c r="C47" s="8">
        <f t="shared" si="9"/>
      </c>
      <c r="D47" s="8">
        <f t="shared" si="5"/>
      </c>
      <c r="E47" s="8">
        <f t="shared" si="6"/>
      </c>
      <c r="F47" s="8">
        <f t="shared" si="1"/>
      </c>
      <c r="G47" s="9">
        <f t="shared" si="8"/>
        <v>0</v>
      </c>
      <c r="H47" s="8">
        <f t="shared" si="7"/>
      </c>
    </row>
    <row r="48" spans="1:8" ht="12.75">
      <c r="A48">
        <f t="shared" si="3"/>
      </c>
      <c r="B48" s="5">
        <f t="shared" si="4"/>
      </c>
      <c r="C48" s="8">
        <f t="shared" si="9"/>
      </c>
      <c r="D48" s="8">
        <f t="shared" si="5"/>
      </c>
      <c r="E48" s="8">
        <f t="shared" si="6"/>
      </c>
      <c r="F48" s="8">
        <f t="shared" si="1"/>
      </c>
      <c r="G48" s="9">
        <f t="shared" si="8"/>
        <v>0</v>
      </c>
      <c r="H48" s="8">
        <f t="shared" si="7"/>
      </c>
    </row>
    <row r="49" spans="1:8" ht="12.75">
      <c r="A49">
        <f t="shared" si="3"/>
      </c>
      <c r="B49" s="5">
        <f t="shared" si="4"/>
      </c>
      <c r="C49" s="8">
        <f t="shared" si="9"/>
      </c>
      <c r="D49" s="8">
        <f t="shared" si="5"/>
      </c>
      <c r="E49" s="8">
        <f t="shared" si="6"/>
      </c>
      <c r="F49" s="8">
        <f t="shared" si="1"/>
      </c>
      <c r="G49" s="9">
        <f t="shared" si="8"/>
        <v>0</v>
      </c>
      <c r="H49" s="8">
        <f t="shared" si="7"/>
      </c>
    </row>
    <row r="50" spans="1:8" ht="12.75">
      <c r="A50">
        <f t="shared" si="3"/>
      </c>
      <c r="B50" s="5">
        <f t="shared" si="4"/>
      </c>
      <c r="C50" s="8">
        <f t="shared" si="9"/>
      </c>
      <c r="D50" s="8">
        <f t="shared" si="5"/>
      </c>
      <c r="E50" s="8">
        <f t="shared" si="6"/>
      </c>
      <c r="F50" s="8">
        <f t="shared" si="1"/>
      </c>
      <c r="G50" s="9">
        <f t="shared" si="8"/>
        <v>0</v>
      </c>
      <c r="H50" s="8">
        <f t="shared" si="7"/>
      </c>
    </row>
    <row r="51" spans="1:8" ht="12.75">
      <c r="A51">
        <f t="shared" si="3"/>
      </c>
      <c r="B51" s="5">
        <f t="shared" si="4"/>
      </c>
      <c r="C51" s="8">
        <f t="shared" si="9"/>
      </c>
      <c r="D51" s="8">
        <f t="shared" si="5"/>
      </c>
      <c r="E51" s="8">
        <f t="shared" si="6"/>
      </c>
      <c r="F51" s="8">
        <f t="shared" si="1"/>
      </c>
      <c r="G51" s="9">
        <f t="shared" si="8"/>
        <v>0</v>
      </c>
      <c r="H51" s="8">
        <f t="shared" si="7"/>
      </c>
    </row>
    <row r="52" spans="1:8" ht="12.75">
      <c r="A52">
        <f t="shared" si="3"/>
      </c>
      <c r="B52" s="5">
        <f t="shared" si="4"/>
      </c>
      <c r="C52" s="8">
        <f t="shared" si="9"/>
      </c>
      <c r="D52" s="8">
        <f t="shared" si="5"/>
      </c>
      <c r="E52" s="8">
        <f t="shared" si="6"/>
      </c>
      <c r="F52" s="8">
        <f t="shared" si="1"/>
      </c>
      <c r="G52" s="9">
        <f t="shared" si="8"/>
        <v>0</v>
      </c>
      <c r="H52" s="8">
        <f t="shared" si="7"/>
      </c>
    </row>
    <row r="53" spans="1:8" ht="12.75">
      <c r="A53">
        <f t="shared" si="3"/>
      </c>
      <c r="B53" s="5">
        <f t="shared" si="4"/>
      </c>
      <c r="C53" s="8">
        <f t="shared" si="9"/>
      </c>
      <c r="D53" s="8">
        <f t="shared" si="5"/>
      </c>
      <c r="E53" s="8">
        <f t="shared" si="6"/>
      </c>
      <c r="F53" s="8">
        <f t="shared" si="1"/>
      </c>
      <c r="G53" s="9">
        <f t="shared" si="8"/>
        <v>0</v>
      </c>
      <c r="H53" s="8">
        <f t="shared" si="7"/>
      </c>
    </row>
    <row r="54" spans="1:8" ht="12.75">
      <c r="A54">
        <f t="shared" si="3"/>
      </c>
      <c r="B54" s="5">
        <f t="shared" si="4"/>
      </c>
      <c r="C54" s="8">
        <f t="shared" si="9"/>
      </c>
      <c r="D54" s="8">
        <f t="shared" si="5"/>
      </c>
      <c r="E54" s="8">
        <f t="shared" si="6"/>
      </c>
      <c r="F54" s="8">
        <f t="shared" si="1"/>
      </c>
      <c r="G54" s="9">
        <f t="shared" si="8"/>
        <v>0</v>
      </c>
      <c r="H54" s="8">
        <f t="shared" si="7"/>
      </c>
    </row>
    <row r="55" spans="1:8" ht="12.75">
      <c r="A55">
        <f t="shared" si="3"/>
      </c>
      <c r="B55" s="5">
        <f t="shared" si="4"/>
      </c>
      <c r="C55" s="8">
        <f t="shared" si="9"/>
      </c>
      <c r="D55" s="8">
        <f t="shared" si="5"/>
      </c>
      <c r="E55" s="8">
        <f t="shared" si="6"/>
      </c>
      <c r="F55" s="8">
        <f t="shared" si="1"/>
      </c>
      <c r="G55" s="9">
        <f t="shared" si="8"/>
        <v>0</v>
      </c>
      <c r="H55" s="8">
        <f t="shared" si="7"/>
      </c>
    </row>
    <row r="56" spans="1:8" ht="12.75">
      <c r="A56">
        <f t="shared" si="3"/>
      </c>
      <c r="B56" s="5">
        <f t="shared" si="4"/>
      </c>
      <c r="C56" s="8">
        <f t="shared" si="9"/>
      </c>
      <c r="D56" s="8">
        <f t="shared" si="5"/>
      </c>
      <c r="E56" s="8">
        <f t="shared" si="6"/>
      </c>
      <c r="F56" s="8">
        <f t="shared" si="1"/>
      </c>
      <c r="G56" s="9">
        <f t="shared" si="8"/>
        <v>0</v>
      </c>
      <c r="H56" s="8">
        <f t="shared" si="7"/>
      </c>
    </row>
    <row r="57" spans="1:8" ht="12.75">
      <c r="A57">
        <f t="shared" si="3"/>
      </c>
      <c r="B57" s="5">
        <f t="shared" si="4"/>
      </c>
      <c r="C57" s="8">
        <f t="shared" si="9"/>
      </c>
      <c r="D57" s="8">
        <f t="shared" si="5"/>
      </c>
      <c r="E57" s="8">
        <f t="shared" si="6"/>
      </c>
      <c r="F57" s="8">
        <f t="shared" si="1"/>
      </c>
      <c r="G57" s="9">
        <f t="shared" si="8"/>
        <v>0</v>
      </c>
      <c r="H57" s="8">
        <f t="shared" si="7"/>
      </c>
    </row>
    <row r="58" spans="1:8" ht="12.75">
      <c r="A58">
        <f t="shared" si="3"/>
      </c>
      <c r="B58" s="5">
        <f t="shared" si="4"/>
      </c>
      <c r="C58" s="8">
        <f t="shared" si="9"/>
      </c>
      <c r="D58" s="8">
        <f t="shared" si="5"/>
      </c>
      <c r="E58" s="8">
        <f t="shared" si="6"/>
      </c>
      <c r="F58" s="8">
        <f t="shared" si="1"/>
      </c>
      <c r="G58" s="9">
        <f t="shared" si="8"/>
        <v>0</v>
      </c>
      <c r="H58" s="8">
        <f t="shared" si="7"/>
      </c>
    </row>
    <row r="59" spans="1:8" ht="12.75">
      <c r="A59">
        <f t="shared" si="3"/>
      </c>
      <c r="B59" s="5">
        <f t="shared" si="4"/>
      </c>
      <c r="C59" s="8">
        <f t="shared" si="9"/>
      </c>
      <c r="D59" s="8">
        <f t="shared" si="5"/>
      </c>
      <c r="E59" s="8">
        <f t="shared" si="6"/>
      </c>
      <c r="F59" s="8">
        <f t="shared" si="1"/>
      </c>
      <c r="G59" s="9">
        <f t="shared" si="8"/>
        <v>0</v>
      </c>
      <c r="H59" s="8">
        <f t="shared" si="7"/>
      </c>
    </row>
    <row r="60" spans="1:8" ht="12.75">
      <c r="A60">
        <f t="shared" si="3"/>
      </c>
      <c r="B60" s="5">
        <f t="shared" si="4"/>
      </c>
      <c r="C60" s="8">
        <f t="shared" si="9"/>
      </c>
      <c r="D60" s="8">
        <f t="shared" si="5"/>
      </c>
      <c r="E60" s="8">
        <f t="shared" si="6"/>
      </c>
      <c r="F60" s="8">
        <f t="shared" si="1"/>
      </c>
      <c r="G60" s="9">
        <f t="shared" si="8"/>
        <v>0</v>
      </c>
      <c r="H60" s="8">
        <f t="shared" si="7"/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Bogi</dc:creator>
  <cp:keywords/>
  <dc:description/>
  <cp:lastModifiedBy>Bogi</cp:lastModifiedBy>
  <dcterms:created xsi:type="dcterms:W3CDTF">2006-07-20T14:27:21Z</dcterms:created>
  <dcterms:modified xsi:type="dcterms:W3CDTF">2006-07-21T19:04:59Z</dcterms:modified>
  <cp:category/>
  <cp:version/>
  <cp:contentType/>
  <cp:contentStatus/>
</cp:coreProperties>
</file>